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<sst xmlns="http://schemas.openxmlformats.org/spreadsheetml/2006/main" count="66" uniqueCount="54">
  <si>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Tire section width</t>
  </si>
  <si>
    <t>(Measured from back of wheel to mounting surface)</t>
  </si>
  <si>
    <t>(This is the width across the widest part of tires)</t>
  </si>
  <si>
    <t>(This is with wheels straight ahead, for reference only)</t>
  </si>
  <si>
    <t>(i.e. 8 for 15x8)</t>
  </si>
  <si>
    <t>(i.e. 225, 245 etc)</t>
  </si>
  <si>
    <t>* if wheel offset is in mm, divide by 25.4</t>
  </si>
  <si>
    <t>(This is the inside width across the narrowest part of tires)</t>
  </si>
  <si>
    <t>Front Tires</t>
  </si>
  <si>
    <t>Rear Tires</t>
  </si>
  <si>
    <t>Car measurements:</t>
  </si>
  <si>
    <t>Tire clearance to rear leaf spring</t>
  </si>
  <si>
    <t>Wheel mounting surface offset*</t>
  </si>
  <si>
    <r>
      <t>Front</t>
    </r>
    <r>
      <rPr>
        <sz val="10"/>
        <rFont val="Arial"/>
        <family val="0"/>
      </rPr>
      <t xml:space="preserve"> wheel mounting surface width</t>
    </r>
  </si>
  <si>
    <r>
      <t xml:space="preserve">Rear </t>
    </r>
    <r>
      <rPr>
        <sz val="10"/>
        <rFont val="Arial"/>
        <family val="0"/>
      </rPr>
      <t>wheel mounting surface width</t>
    </r>
  </si>
  <si>
    <r>
      <t xml:space="preserve">Outside width of </t>
    </r>
    <r>
      <rPr>
        <b/>
        <i/>
        <sz val="10"/>
        <rFont val="Arial"/>
        <family val="2"/>
      </rPr>
      <t>rear</t>
    </r>
    <r>
      <rPr>
        <sz val="10"/>
        <rFont val="Arial"/>
        <family val="0"/>
      </rPr>
      <t xml:space="preserve"> leaf springs</t>
    </r>
  </si>
  <si>
    <r>
      <t>Rear</t>
    </r>
    <r>
      <rPr>
        <sz val="10"/>
        <rFont val="Arial"/>
        <family val="0"/>
      </rPr>
      <t xml:space="preserve"> Inner wheelwell width</t>
    </r>
  </si>
  <si>
    <r>
      <t xml:space="preserve">Frame width at widest part in </t>
    </r>
    <r>
      <rPr>
        <b/>
        <i/>
        <sz val="10"/>
        <rFont val="Arial"/>
        <family val="2"/>
      </rPr>
      <t xml:space="preserve">rear </t>
    </r>
    <r>
      <rPr>
        <sz val="10"/>
        <rFont val="Arial"/>
        <family val="0"/>
      </rPr>
      <t>tire path</t>
    </r>
  </si>
  <si>
    <t>Front wheel width</t>
  </si>
  <si>
    <t>Front wheel backspacing</t>
  </si>
  <si>
    <t>Rear wheel width</t>
  </si>
  <si>
    <t>Rear wheel backspacing</t>
  </si>
  <si>
    <t>(This is the center to center distance from tire to tire)</t>
  </si>
  <si>
    <t>Metric front tire size</t>
  </si>
  <si>
    <t>Metric rear tire size</t>
  </si>
  <si>
    <t>Note - All cells that are yellow are calculated….do not change!</t>
  </si>
  <si>
    <t>(This is calculated…adjust backspacing to get correct offset if known - positive is outboard)</t>
  </si>
  <si>
    <t>(This is calculated…increase tire size slightly if section width is different from calculated value)</t>
  </si>
  <si>
    <r>
      <t>Front</t>
    </r>
    <r>
      <rPr>
        <sz val="10"/>
        <rFont val="Arial"/>
        <family val="0"/>
      </rPr>
      <t xml:space="preserve"> fender inner lip width across car</t>
    </r>
  </si>
  <si>
    <t>(Stock is 48", measure your car - enter 0 if inboard springs, pocket kit or no leaf spring)</t>
  </si>
  <si>
    <t>(Stock is 46.5", measure your car - enter 0 if mini-tubbed even with or inboard of frame)</t>
  </si>
  <si>
    <t>(Measure with disc/drum in place…stock is about 59")</t>
  </si>
  <si>
    <r>
      <t>Rear</t>
    </r>
    <r>
      <rPr>
        <sz val="10"/>
        <rFont val="Arial"/>
        <family val="0"/>
      </rPr>
      <t xml:space="preserve"> body width inside </t>
    </r>
    <r>
      <rPr>
        <sz val="10"/>
        <rFont val="Arial"/>
        <family val="0"/>
      </rPr>
      <t>fenderwell lips</t>
    </r>
  </si>
  <si>
    <t>(Measure your car, should be about  71-72")</t>
  </si>
  <si>
    <t>(Measure with disc/drum in place…stock is about 60")</t>
  </si>
  <si>
    <t>(Stock is about 42" near front of tire, 41.1" at top of hump)</t>
  </si>
  <si>
    <t>(This is the width across the widest part of tires…should be 68" or less on dropped frontend)</t>
  </si>
  <si>
    <t>Tire clearance to front fender opening lip</t>
  </si>
  <si>
    <t>Overall front tire width outside</t>
  </si>
  <si>
    <t>Overall front tire width inside</t>
  </si>
  <si>
    <t>Tire clearance to frame at rear of tire</t>
  </si>
  <si>
    <t>(This is the width across the narrowest place between tires)</t>
  </si>
  <si>
    <t>(~71-72" stock width at top of opening….measure your car)</t>
  </si>
  <si>
    <t>Overall rear tire width outside</t>
  </si>
  <si>
    <t>Overall rear tire width inside</t>
  </si>
  <si>
    <t>Tire clearance to rear fenderwell inner lip</t>
  </si>
  <si>
    <t>Tire clearance to rear inner wheelwell</t>
  </si>
  <si>
    <t>(This is calculated…change tire size slightly if section width is different from calculated value)</t>
  </si>
  <si>
    <t>Front tire center-to-center distance (Track)</t>
  </si>
  <si>
    <t>Rear tire center-to-center distance (Track)</t>
  </si>
  <si>
    <r>
      <t xml:space="preserve">(Number must be positive....if </t>
    </r>
    <r>
      <rPr>
        <b/>
        <sz val="10"/>
        <color indexed="53"/>
        <rFont val="Arial"/>
        <family val="2"/>
      </rPr>
      <t>negative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tire won't fit</t>
    </r>
    <r>
      <rPr>
        <sz val="10"/>
        <rFont val="Arial"/>
        <family val="0"/>
      </rPr>
      <t>)</t>
    </r>
  </si>
  <si>
    <t>Tri-5 Tire and Wheel Calculator -   Laszlo Nobi  revised 4/11/03</t>
  </si>
  <si>
    <t xml:space="preserve">Tire clearance to frame at front of tire </t>
  </si>
  <si>
    <t>Note: Clearances are calculated from widest part of tire.  Depending on ride height, etc., this may be conservative.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</si>
</sst>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8">
    <font>
      <sz val="10"/>
      <name val="Arial"/>
      <family val="0"/>
    </font>
    <font>
      <sz val="16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64" fontId="0" fillId="2" borderId="1" xfId="0" applyNumberFormat="1" applyFill="1" applyBorder="1" applyAlignment="1" applyProtection="1">
      <alignment/>
      <protection hidden="1"/>
    </xf>
    <xf numFmtId="2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28125" style="0" customWidth="1"/>
  </cols>
  <sheetData>
    <row r="2" ht="20.25">
      <c r="A2" s="1" t="s">
        <v>51</v>
      </c>
    </row>
    <row r="3" spans="4:8" ht="12.75">
      <c r="D3" s="10"/>
      <c r="E3" s="10"/>
      <c r="F3" s="10"/>
      <c r="G3" s="10"/>
      <c r="H3" s="10"/>
    </row>
    <row r="4" spans="3:8" ht="12.75">
      <c r="C4" s="17" t="s">
        <v>25</v>
      </c>
      <c r="D4" s="17"/>
      <c r="E4" s="17"/>
      <c r="F4" s="17"/>
      <c r="G4" s="17"/>
      <c r="H4" s="17"/>
    </row>
    <row r="5" spans="1:6" ht="15">
      <c r="A5" s="3" t="s">
        <v>10</v>
      </c>
      <c r="F5" s="10"/>
    </row>
    <row r="6" spans="2:8" ht="12.75">
      <c r="B6" s="5" t="s">
        <v>28</v>
      </c>
      <c r="F6" s="18">
        <v>72</v>
      </c>
      <c r="H6" t="s">
        <v>42</v>
      </c>
    </row>
    <row r="7" spans="2:8" ht="12.75">
      <c r="B7" s="5" t="s">
        <v>13</v>
      </c>
      <c r="F7" s="18">
        <v>59</v>
      </c>
      <c r="H7" t="s">
        <v>31</v>
      </c>
    </row>
    <row r="8" spans="2:8" ht="12.75">
      <c r="B8" s="5" t="s">
        <v>32</v>
      </c>
      <c r="F8" s="18">
        <v>71.5</v>
      </c>
      <c r="H8" t="s">
        <v>33</v>
      </c>
    </row>
    <row r="9" spans="2:8" ht="12.75">
      <c r="B9" s="5" t="s">
        <v>14</v>
      </c>
      <c r="F9" s="18">
        <v>60</v>
      </c>
      <c r="H9" t="s">
        <v>34</v>
      </c>
    </row>
    <row r="10" spans="2:8" ht="12.75">
      <c r="B10" s="5" t="s">
        <v>16</v>
      </c>
      <c r="F10" s="18">
        <v>46.5</v>
      </c>
      <c r="H10" t="s">
        <v>30</v>
      </c>
    </row>
    <row r="11" spans="2:8" ht="12.75">
      <c r="B11" t="s">
        <v>15</v>
      </c>
      <c r="F11" s="18">
        <v>48</v>
      </c>
      <c r="H11" t="s">
        <v>29</v>
      </c>
    </row>
    <row r="12" spans="2:8" ht="12.75">
      <c r="B12" t="s">
        <v>17</v>
      </c>
      <c r="F12" s="18">
        <v>42</v>
      </c>
      <c r="H12" t="s">
        <v>35</v>
      </c>
    </row>
    <row r="13" ht="12.75">
      <c r="F13" s="11"/>
    </row>
    <row r="14" spans="1:6" ht="15">
      <c r="A14" s="3" t="s">
        <v>8</v>
      </c>
      <c r="E14" s="7"/>
      <c r="F14" s="10"/>
    </row>
    <row r="15" spans="1:9" ht="15">
      <c r="A15" s="3"/>
      <c r="B15" s="8" t="s">
        <v>23</v>
      </c>
      <c r="C15" s="8"/>
      <c r="D15" s="8"/>
      <c r="E15" s="8"/>
      <c r="F15" s="19">
        <v>225</v>
      </c>
      <c r="G15" s="8"/>
      <c r="H15" s="8" t="s">
        <v>5</v>
      </c>
      <c r="I15" s="8"/>
    </row>
    <row r="16" spans="1:10" ht="15">
      <c r="A16" s="3"/>
      <c r="B16" s="8" t="s">
        <v>18</v>
      </c>
      <c r="C16" s="8"/>
      <c r="D16" s="8"/>
      <c r="E16" s="8"/>
      <c r="F16" s="20">
        <v>7</v>
      </c>
      <c r="G16" s="8"/>
      <c r="H16" s="8" t="s">
        <v>4</v>
      </c>
      <c r="I16" s="8"/>
      <c r="J16" s="8"/>
    </row>
    <row r="17" spans="1:13" ht="15.75" thickBot="1">
      <c r="A17" s="3"/>
      <c r="B17" s="8" t="s">
        <v>19</v>
      </c>
      <c r="C17" s="8"/>
      <c r="D17" s="8"/>
      <c r="E17" s="9"/>
      <c r="F17" s="21">
        <v>4.25</v>
      </c>
      <c r="G17" s="8"/>
      <c r="H17" s="8" t="s">
        <v>1</v>
      </c>
      <c r="I17" s="8"/>
      <c r="J17" s="8"/>
      <c r="K17" s="8"/>
      <c r="L17" s="8"/>
      <c r="M17" s="8"/>
    </row>
    <row r="18" spans="1:17" ht="15.75" thickBot="1">
      <c r="A18" s="3"/>
      <c r="B18" s="8" t="s">
        <v>0</v>
      </c>
      <c r="C18" s="8"/>
      <c r="D18" s="8"/>
      <c r="E18" s="8"/>
      <c r="F18" s="12">
        <f>F15/25.4</f>
        <v>8.858267716535433</v>
      </c>
      <c r="G18" s="8"/>
      <c r="H18" s="8" t="s">
        <v>27</v>
      </c>
      <c r="I18" s="8"/>
      <c r="Q18">
        <f>F6-F7-(F16-F17)*2</f>
        <v>7.5</v>
      </c>
    </row>
    <row r="19" spans="1:15" ht="13.5" thickBot="1">
      <c r="A19" s="6"/>
      <c r="B19" s="8" t="s">
        <v>12</v>
      </c>
      <c r="C19" s="8"/>
      <c r="D19" s="8"/>
      <c r="E19" s="8"/>
      <c r="F19" s="13">
        <f>F17-(F16+1)/2</f>
        <v>0.25</v>
      </c>
      <c r="G19" s="8"/>
      <c r="H19" t="s">
        <v>26</v>
      </c>
      <c r="I19" s="8"/>
      <c r="J19" s="8"/>
      <c r="K19" s="8"/>
      <c r="L19" s="8"/>
      <c r="M19" s="8"/>
      <c r="N19" s="8"/>
      <c r="O19" s="8"/>
    </row>
    <row r="20" spans="1:15" ht="13.5" thickBot="1">
      <c r="A20" s="6"/>
      <c r="B20" s="8" t="s">
        <v>38</v>
      </c>
      <c r="C20" s="8"/>
      <c r="D20" s="8"/>
      <c r="E20" s="8"/>
      <c r="F20" s="12">
        <f>F7+F18-2*F19</f>
        <v>67.35826771653544</v>
      </c>
      <c r="G20" s="8"/>
      <c r="H20" s="8" t="s">
        <v>36</v>
      </c>
      <c r="I20" s="8"/>
      <c r="J20" s="8"/>
      <c r="K20" s="8"/>
      <c r="L20" s="8"/>
      <c r="M20" s="8"/>
      <c r="N20" s="8"/>
      <c r="O20" s="8"/>
    </row>
    <row r="21" spans="1:15" ht="13.5" thickBot="1">
      <c r="A21" s="6"/>
      <c r="B21" s="8" t="s">
        <v>39</v>
      </c>
      <c r="C21" s="8"/>
      <c r="D21" s="8"/>
      <c r="E21" s="8"/>
      <c r="F21" s="12">
        <f>F20-2*F18</f>
        <v>49.64173228346457</v>
      </c>
      <c r="G21" s="8"/>
      <c r="H21" s="8" t="s">
        <v>41</v>
      </c>
      <c r="I21" s="8"/>
      <c r="J21" s="8"/>
      <c r="K21" s="8"/>
      <c r="L21" s="8"/>
      <c r="M21" s="8"/>
      <c r="N21" s="8"/>
      <c r="O21" s="8"/>
    </row>
    <row r="22" spans="1:15" ht="13.5" thickBot="1">
      <c r="A22" s="6"/>
      <c r="B22" t="s">
        <v>48</v>
      </c>
      <c r="D22" s="8"/>
      <c r="E22" s="8"/>
      <c r="F22" s="12">
        <f>(F20+F21)/2</f>
        <v>58.5</v>
      </c>
      <c r="G22" s="8"/>
      <c r="H22" t="s">
        <v>22</v>
      </c>
      <c r="I22" s="8"/>
      <c r="J22" s="8"/>
      <c r="K22" s="8"/>
      <c r="L22" s="8"/>
      <c r="M22" s="8"/>
      <c r="N22" s="8"/>
      <c r="O22" s="8"/>
    </row>
    <row r="23" spans="1:15" ht="13.5" thickBot="1">
      <c r="A23" s="6"/>
      <c r="B23" s="8" t="s">
        <v>37</v>
      </c>
      <c r="C23" s="8"/>
      <c r="D23" s="8"/>
      <c r="E23" s="8"/>
      <c r="F23" s="12">
        <f>(F6-F20)/2</f>
        <v>2.3208661417322816</v>
      </c>
      <c r="G23" s="8"/>
      <c r="H23" s="8" t="s">
        <v>3</v>
      </c>
      <c r="I23" s="8"/>
      <c r="J23" s="8"/>
      <c r="K23" s="8"/>
      <c r="L23" s="8"/>
      <c r="M23" s="8"/>
      <c r="N23" s="8"/>
      <c r="O23" s="8"/>
    </row>
    <row r="24" spans="1:15" ht="13.5" thickBot="1">
      <c r="A24" s="6"/>
      <c r="B24" s="8" t="s">
        <v>40</v>
      </c>
      <c r="C24" s="8"/>
      <c r="D24" s="8"/>
      <c r="E24" s="8"/>
      <c r="F24" s="12">
        <f>(F21-34.75)/2</f>
        <v>7.445866141732285</v>
      </c>
      <c r="G24" s="8"/>
      <c r="H24" s="8" t="s">
        <v>3</v>
      </c>
      <c r="I24" s="8"/>
      <c r="J24" s="8"/>
      <c r="K24" s="8"/>
      <c r="L24" s="8"/>
      <c r="M24" s="8"/>
      <c r="N24" s="8"/>
      <c r="O24" s="8"/>
    </row>
    <row r="25" spans="1:6" ht="15">
      <c r="A25" s="3"/>
      <c r="D25" t="s">
        <v>6</v>
      </c>
      <c r="E25" s="7"/>
      <c r="F25" s="4"/>
    </row>
    <row r="26" spans="1:6" ht="15">
      <c r="A26" s="3" t="s">
        <v>9</v>
      </c>
      <c r="F26" s="4"/>
    </row>
    <row r="27" spans="1:8" ht="15">
      <c r="A27" s="3"/>
      <c r="B27" s="8" t="s">
        <v>24</v>
      </c>
      <c r="F27" s="22">
        <v>255</v>
      </c>
      <c r="H27" t="s">
        <v>5</v>
      </c>
    </row>
    <row r="28" spans="1:8" ht="15">
      <c r="A28" s="3"/>
      <c r="B28" t="s">
        <v>20</v>
      </c>
      <c r="F28" s="23">
        <v>8</v>
      </c>
      <c r="H28" t="s">
        <v>4</v>
      </c>
    </row>
    <row r="29" spans="1:8" ht="15.75" thickBot="1">
      <c r="A29" s="3"/>
      <c r="B29" t="s">
        <v>21</v>
      </c>
      <c r="F29" s="24">
        <v>4.5</v>
      </c>
      <c r="H29" t="s">
        <v>1</v>
      </c>
    </row>
    <row r="30" spans="1:8" ht="15.75" thickBot="1">
      <c r="A30" s="3"/>
      <c r="B30" t="s">
        <v>0</v>
      </c>
      <c r="F30" s="14">
        <f>F27/25.4</f>
        <v>10.039370078740157</v>
      </c>
      <c r="H30" s="8" t="s">
        <v>47</v>
      </c>
    </row>
    <row r="31" spans="2:8" ht="13.5" thickBot="1">
      <c r="B31" s="8" t="s">
        <v>12</v>
      </c>
      <c r="E31" s="4"/>
      <c r="F31" s="15">
        <f>F29-(F28+1)/2</f>
        <v>0</v>
      </c>
      <c r="H31" t="s">
        <v>26</v>
      </c>
    </row>
    <row r="32" spans="2:8" ht="13.5" thickBot="1">
      <c r="B32" s="8" t="s">
        <v>43</v>
      </c>
      <c r="F32" s="14">
        <f>F9+F30-2*F31</f>
        <v>70.03937007874016</v>
      </c>
      <c r="H32" t="s">
        <v>2</v>
      </c>
    </row>
    <row r="33" spans="2:8" ht="13.5" thickBot="1">
      <c r="B33" s="8" t="s">
        <v>44</v>
      </c>
      <c r="F33" s="14">
        <f>F9-F30-2*F31</f>
        <v>49.960629921259844</v>
      </c>
      <c r="H33" t="s">
        <v>7</v>
      </c>
    </row>
    <row r="34" spans="2:8" ht="13.5" thickBot="1">
      <c r="B34" t="s">
        <v>49</v>
      </c>
      <c r="F34" s="14">
        <f>(F32+F33)/2</f>
        <v>60</v>
      </c>
      <c r="H34" t="s">
        <v>22</v>
      </c>
    </row>
    <row r="35" spans="2:8" ht="13.5" thickBot="1">
      <c r="B35" t="s">
        <v>45</v>
      </c>
      <c r="F35" s="14">
        <f>(F8-F32)/2</f>
        <v>0.7303149606299186</v>
      </c>
      <c r="H35" t="s">
        <v>50</v>
      </c>
    </row>
    <row r="36" spans="2:8" ht="13.5" thickBot="1">
      <c r="B36" t="s">
        <v>11</v>
      </c>
      <c r="F36" s="16">
        <f>IF(F11&gt;0,(F33-F11)/2,"No spring")</f>
        <v>0.9803149606299222</v>
      </c>
      <c r="H36" t="s">
        <v>50</v>
      </c>
    </row>
    <row r="37" spans="2:11" ht="13.5" thickBot="1">
      <c r="B37" t="s">
        <v>46</v>
      </c>
      <c r="F37" s="16">
        <f>IF(F10&gt;0,(F33-F10)/2,"Tubbed")</f>
        <v>1.7303149606299222</v>
      </c>
      <c r="H37" t="s">
        <v>50</v>
      </c>
      <c r="K37" s="2"/>
    </row>
    <row r="38" spans="2:11" ht="13.5" thickBot="1">
      <c r="B38" t="s">
        <v>52</v>
      </c>
      <c r="F38" s="14">
        <f>(F33-F12)/2</f>
        <v>3.980314960629922</v>
      </c>
      <c r="H38" t="s">
        <v>50</v>
      </c>
      <c r="K38" s="2"/>
    </row>
    <row r="39" ht="12.75">
      <c r="D39" t="s">
        <v>6</v>
      </c>
    </row>
    <row r="41" ht="12.75">
      <c r="D41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dw</cp:lastModifiedBy>
  <cp:lastPrinted>2002-10-18T00:42:24Z</cp:lastPrinted>
  <dcterms:created xsi:type="dcterms:W3CDTF">2002-10-17T17:49:26Z</dcterms:created>
  <dcterms:modified xsi:type="dcterms:W3CDTF">2004-12-10T04:18:00Z</dcterms:modified>
  <cp:category/>
  <cp:version/>
  <cp:contentType/>
  <cp:contentStatus/>
</cp:coreProperties>
</file>